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7860" tabRatio="596"/>
  </bookViews>
  <sheets>
    <sheet name="电气专业教学进程表" sheetId="11" r:id="rId1"/>
  </sheets>
  <calcPr calcId="125725"/>
</workbook>
</file>

<file path=xl/calcChain.xml><?xml version="1.0" encoding="utf-8"?>
<calcChain xmlns="http://schemas.openxmlformats.org/spreadsheetml/2006/main">
  <c r="Q50" i="11"/>
  <c r="M50"/>
  <c r="Q49"/>
  <c r="M49"/>
  <c r="Q48"/>
  <c r="M48"/>
  <c r="H48"/>
  <c r="M47"/>
  <c r="Q43"/>
  <c r="L43"/>
  <c r="K43"/>
  <c r="J43"/>
  <c r="I43"/>
  <c r="H43"/>
  <c r="S42"/>
  <c r="K42"/>
  <c r="J42"/>
  <c r="I42"/>
  <c r="H42"/>
  <c r="I41"/>
  <c r="H41"/>
  <c r="I40"/>
  <c r="H40"/>
  <c r="I39"/>
  <c r="H39"/>
  <c r="S38"/>
  <c r="K38"/>
  <c r="J38"/>
  <c r="I38"/>
  <c r="H38"/>
  <c r="I37"/>
  <c r="S36"/>
  <c r="I36"/>
  <c r="I35"/>
  <c r="H35"/>
  <c r="I34"/>
  <c r="H34"/>
  <c r="I33"/>
  <c r="H33"/>
  <c r="I32"/>
  <c r="H32"/>
  <c r="I31"/>
  <c r="H31"/>
  <c r="H30"/>
  <c r="H29"/>
  <c r="I28"/>
  <c r="H28"/>
  <c r="Q27"/>
  <c r="K27"/>
  <c r="J27"/>
  <c r="I27"/>
  <c r="H27"/>
  <c r="S26"/>
  <c r="K26"/>
  <c r="J26"/>
  <c r="I26"/>
  <c r="H26"/>
  <c r="I25"/>
  <c r="H25"/>
  <c r="I24"/>
  <c r="H24"/>
  <c r="I23"/>
  <c r="H23"/>
  <c r="I22"/>
  <c r="H22"/>
  <c r="S21"/>
  <c r="K21"/>
  <c r="J21"/>
  <c r="I21"/>
  <c r="H20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<sst xmlns="http://schemas.openxmlformats.org/spreadsheetml/2006/main" count="219" uniqueCount="108">
  <si>
    <t>附录1：电气自动化专业（20级高职扩招）教学进程总体安排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</si>
  <si>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</si>
  <si>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</si>
  <si>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</si>
  <si>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</si>
  <si>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</si>
  <si>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</si>
  <si>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</si>
  <si>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</si>
  <si>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</si>
  <si>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</si>
  <si>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</si>
  <si>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</si>
  <si>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</si>
  <si>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</si>
  <si>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</si>
  <si>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</si>
  <si>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</si>
  <si>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</si>
  <si>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</si>
  <si>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08301</t>
  </si>
  <si>
    <t>军训</t>
  </si>
  <si>
    <t>C</t>
  </si>
  <si>
    <t>考查</t>
  </si>
  <si>
    <t>学生处</t>
  </si>
  <si>
    <t>07104</t>
  </si>
  <si>
    <t>体育与健康（A）</t>
  </si>
  <si>
    <t>B</t>
  </si>
  <si>
    <t>√</t>
  </si>
  <si>
    <t>考试</t>
  </si>
  <si>
    <t>基础部</t>
  </si>
  <si>
    <t>08107</t>
  </si>
  <si>
    <t>大学生职业生涯规划</t>
  </si>
  <si>
    <t>思政部</t>
  </si>
  <si>
    <t>08110</t>
  </si>
  <si>
    <t>大学生心理健康教育</t>
  </si>
  <si>
    <t>08101</t>
  </si>
  <si>
    <t>思想道德修养与法律基础</t>
  </si>
  <si>
    <t>07105</t>
  </si>
  <si>
    <t>安全教育</t>
  </si>
  <si>
    <t>A</t>
  </si>
  <si>
    <t>08106</t>
  </si>
  <si>
    <t>军事理论</t>
  </si>
  <si>
    <t>08105</t>
  </si>
  <si>
    <t>铸牢中华民族共同体意识</t>
  </si>
  <si>
    <t>体育与健康（B）</t>
  </si>
  <si>
    <t>08102</t>
  </si>
  <si>
    <t>毛泽东思想和中国特色社会主义理论体系概论</t>
  </si>
  <si>
    <t>07106</t>
  </si>
  <si>
    <t>计算机基础</t>
  </si>
  <si>
    <t>07102</t>
  </si>
  <si>
    <t>高等数学</t>
  </si>
  <si>
    <t>08108</t>
  </si>
  <si>
    <t>就业指导</t>
  </si>
  <si>
    <t>07109</t>
  </si>
  <si>
    <t>劳动教育</t>
  </si>
  <si>
    <t>08103</t>
  </si>
  <si>
    <t>形势与政策</t>
  </si>
  <si>
    <t>1-3</t>
  </si>
  <si>
    <t>小计</t>
  </si>
  <si>
    <t>公共选修课</t>
  </si>
  <si>
    <t>-</t>
  </si>
  <si>
    <t>公共选修课1</t>
  </si>
  <si>
    <t>学院</t>
  </si>
  <si>
    <t>公共选修课2</t>
  </si>
  <si>
    <t>公共选修课3</t>
  </si>
  <si>
    <t>公共选修课4</t>
  </si>
  <si>
    <t>公共基础课累计、占总学时比例</t>
  </si>
  <si>
    <t>专业（技能）课</t>
  </si>
  <si>
    <t>专业必修课</t>
  </si>
  <si>
    <t>011003</t>
  </si>
  <si>
    <t>电工基础</t>
  </si>
  <si>
    <t>011080</t>
  </si>
  <si>
    <t>电子技术</t>
  </si>
  <si>
    <t>011009</t>
  </si>
  <si>
    <t>电力拖动与控制线路实训</t>
  </si>
  <si>
    <t>011025</t>
  </si>
  <si>
    <t>供配电技术</t>
  </si>
  <si>
    <t>011010</t>
  </si>
  <si>
    <t>ＰＬＣ控制系统构建与维护</t>
  </si>
  <si>
    <t xml:space="preserve">B </t>
  </si>
  <si>
    <t>011026</t>
  </si>
  <si>
    <t>自动检测技术</t>
  </si>
  <si>
    <t>011028</t>
  </si>
  <si>
    <t>变频技术及应用</t>
  </si>
  <si>
    <t>011027</t>
  </si>
  <si>
    <t>自动生产线安装与调试</t>
  </si>
  <si>
    <t>011030</t>
  </si>
  <si>
    <t>毕业设计</t>
  </si>
  <si>
    <t>011031</t>
  </si>
  <si>
    <t>顶岗实习</t>
  </si>
  <si>
    <t>专业选修课</t>
  </si>
  <si>
    <t>013011</t>
  </si>
  <si>
    <t>机器人概述</t>
  </si>
  <si>
    <t xml:space="preserve">A </t>
  </si>
  <si>
    <t>013015</t>
  </si>
  <si>
    <t>走进电世界</t>
  </si>
  <si>
    <t>011022</t>
  </si>
  <si>
    <r>
      <rPr>
        <sz val="8"/>
        <color rgb="FF000000"/>
        <rFont val="宋体"/>
        <family val="3"/>
        <charset val="134"/>
      </rPr>
      <t>电气</t>
    </r>
    <r>
      <rPr>
        <sz val="9"/>
        <color rgb="FF000000"/>
        <rFont val="仿宋_GB2312"/>
        <charset val="134"/>
      </rPr>
      <t>CAD</t>
    </r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</si>
  <si>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</si>
  <si>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</si>
  <si>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</si>
  <si>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</si>
  <si>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</si>
  <si>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</si>
  <si>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—</t>
  </si>
  <si>
    <t>线下教学：总学时、占总学时比例</t>
  </si>
  <si>
    <t>机械与自动化系</t>
    <phoneticPr fontId="10" type="noConversion"/>
  </si>
</sst>
</file>

<file path=xl/styles.xml><?xml version="1.0" encoding="utf-8"?>
<styleSheet xmlns="http://schemas.openxmlformats.org/spreadsheetml/2006/main">
  <numFmts count="6">
    <numFmt numFmtId="176" formatCode="0.00_);[Red]\(0.00\)"/>
    <numFmt numFmtId="178" formatCode="0.00_ "/>
    <numFmt numFmtId="180" formatCode="0_ "/>
    <numFmt numFmtId="181" formatCode="&quot;第&quot;General&quot;学&quot;&quot;年&quot;"/>
    <numFmt numFmtId="182" formatCode="&quot;线&quot;&quot;下&quot;General&quot;学&quot;&quot;时&quot;"/>
    <numFmt numFmtId="183" formatCode="&quot;线&quot;&quot;下&quot;&quot;小&quot;&quot;计&quot;General&quot;学&quot;&quot;时&quot;"/>
  </numFmts>
  <fonts count="11">
    <font>
      <sz val="11"/>
      <color theme="1"/>
      <name val="等线"/>
      <charset val="134"/>
    </font>
    <font>
      <sz val="14"/>
      <color indexed="8"/>
      <name val="黑体"/>
      <family val="3"/>
      <charset val="134"/>
    </font>
    <font>
      <b/>
      <sz val="8"/>
      <color indexed="8"/>
      <name val="宋体"/>
      <family val="3"/>
      <charset val="134"/>
    </font>
    <font>
      <sz val="8"/>
      <name val="宋体"/>
      <family val="3"/>
      <charset val="134"/>
    </font>
    <font>
      <b/>
      <sz val="8"/>
      <name val="宋体"/>
      <family val="3"/>
      <charset val="134"/>
    </font>
    <font>
      <sz val="8"/>
      <name val="等线"/>
      <charset val="134"/>
    </font>
    <font>
      <sz val="8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rgb="FF000000"/>
      <name val="宋体"/>
      <family val="3"/>
      <charset val="134"/>
    </font>
    <font>
      <sz val="9"/>
      <color rgb="FF000000"/>
      <name val="仿宋_GB2312"/>
      <charset val="134"/>
    </font>
    <font>
      <sz val="9"/>
      <name val="等线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80" fontId="3" fillId="0" borderId="5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180" fontId="4" fillId="4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8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181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178" fontId="3" fillId="4" borderId="9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178" fontId="5" fillId="4" borderId="9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178" fontId="3" fillId="4" borderId="5" xfId="0" applyNumberFormat="1" applyFont="1" applyFill="1" applyBorder="1" applyAlignment="1">
      <alignment horizontal="center" vertical="center"/>
    </xf>
    <xf numFmtId="178" fontId="6" fillId="4" borderId="5" xfId="0" applyNumberFormat="1" applyFont="1" applyFill="1" applyBorder="1" applyAlignment="1">
      <alignment horizontal="center" vertical="center"/>
    </xf>
    <xf numFmtId="176" fontId="3" fillId="4" borderId="5" xfId="0" applyNumberFormat="1" applyFont="1" applyFill="1" applyBorder="1" applyAlignment="1">
      <alignment horizontal="center" vertical="center"/>
    </xf>
    <xf numFmtId="178" fontId="4" fillId="4" borderId="5" xfId="0" applyNumberFormat="1" applyFont="1" applyFill="1" applyBorder="1" applyAlignment="1">
      <alignment horizontal="center" vertical="center"/>
    </xf>
    <xf numFmtId="182" fontId="3" fillId="0" borderId="5" xfId="0" applyNumberFormat="1" applyFont="1" applyBorder="1" applyAlignment="1">
      <alignment horizontal="center" vertical="center"/>
    </xf>
    <xf numFmtId="183" fontId="3" fillId="0" borderId="5" xfId="0" applyNumberFormat="1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quotePrefix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78" fontId="1" fillId="0" borderId="1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/>
    </xf>
    <xf numFmtId="9" fontId="4" fillId="4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180" fontId="4" fillId="4" borderId="5" xfId="0" applyNumberFormat="1" applyFont="1" applyFill="1" applyBorder="1" applyAlignment="1">
      <alignment horizontal="center" vertical="center"/>
    </xf>
    <xf numFmtId="180" fontId="2" fillId="4" borderId="5" xfId="0" applyNumberFormat="1" applyFont="1" applyFill="1" applyBorder="1" applyAlignment="1">
      <alignment horizontal="center" vertical="center"/>
    </xf>
    <xf numFmtId="9" fontId="2" fillId="4" borderId="5" xfId="0" applyNumberFormat="1" applyFont="1" applyFill="1" applyBorder="1" applyAlignment="1">
      <alignment horizontal="center" vertical="center"/>
    </xf>
    <xf numFmtId="178" fontId="2" fillId="4" borderId="5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8" fontId="2" fillId="4" borderId="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180" fontId="2" fillId="4" borderId="7" xfId="0" applyNumberFormat="1" applyFont="1" applyFill="1" applyBorder="1" applyAlignment="1">
      <alignment horizontal="center" vertical="center"/>
    </xf>
    <xf numFmtId="9" fontId="2" fillId="4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8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0"/>
  <sheetViews>
    <sheetView tabSelected="1" workbookViewId="0">
      <pane xSplit="3" ySplit="5" topLeftCell="D10" activePane="bottomRight" state="frozen"/>
      <selection pane="topRight"/>
      <selection pane="bottomLeft"/>
      <selection pane="bottomRight" activeCell="R22" sqref="R22"/>
    </sheetView>
  </sheetViews>
  <sheetFormatPr defaultColWidth="8.875" defaultRowHeight="13.5"/>
  <cols>
    <col min="1" max="2" width="2.625" customWidth="1"/>
    <col min="3" max="3" width="2.625" style="1" customWidth="1"/>
    <col min="4" max="4" width="5.375" customWidth="1"/>
    <col min="5" max="5" width="20.25" customWidth="1"/>
    <col min="6" max="7" width="4.125" style="1" customWidth="1"/>
    <col min="8" max="8" width="7.5" style="2" customWidth="1"/>
    <col min="9" max="12" width="4.125" style="1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4.25" customWidth="1"/>
    <col min="18" max="18" width="19.5" customWidth="1"/>
    <col min="19" max="19" width="12.5" customWidth="1"/>
    <col min="22" max="22" width="18.875" customWidth="1"/>
  </cols>
  <sheetData>
    <row r="1" spans="1:19" ht="21" customHeight="1">
      <c r="A1" s="44" t="s">
        <v>0</v>
      </c>
      <c r="B1" s="44"/>
      <c r="C1" s="44"/>
      <c r="D1" s="44"/>
      <c r="E1" s="44"/>
      <c r="F1" s="44"/>
      <c r="G1" s="44"/>
      <c r="H1" s="45"/>
      <c r="I1" s="44"/>
      <c r="J1" s="44"/>
      <c r="K1" s="44"/>
      <c r="L1" s="44"/>
      <c r="M1" s="44"/>
      <c r="N1" s="44"/>
      <c r="O1" s="44"/>
      <c r="P1" s="44"/>
      <c r="Q1" s="44"/>
      <c r="R1" s="44"/>
      <c r="S1" s="46"/>
    </row>
    <row r="2" spans="1:19" ht="22.9" customHeight="1">
      <c r="A2" s="86" t="s">
        <v>1</v>
      </c>
      <c r="B2" s="48"/>
      <c r="C2" s="48" t="s">
        <v>2</v>
      </c>
      <c r="D2" s="48" t="s">
        <v>3</v>
      </c>
      <c r="E2" s="48" t="s">
        <v>4</v>
      </c>
      <c r="F2" s="47" t="s">
        <v>5</v>
      </c>
      <c r="G2" s="47"/>
      <c r="H2" s="83" t="s">
        <v>6</v>
      </c>
      <c r="I2" s="48" t="s">
        <v>7</v>
      </c>
      <c r="J2" s="48"/>
      <c r="K2" s="48"/>
      <c r="L2" s="48" t="s">
        <v>8</v>
      </c>
      <c r="M2" s="48" t="s">
        <v>9</v>
      </c>
      <c r="N2" s="48"/>
      <c r="O2" s="48"/>
      <c r="P2" s="48"/>
      <c r="Q2" s="48" t="s">
        <v>10</v>
      </c>
      <c r="R2" s="48" t="s">
        <v>11</v>
      </c>
      <c r="S2" s="81" t="s">
        <v>12</v>
      </c>
    </row>
    <row r="3" spans="1:19">
      <c r="A3" s="87"/>
      <c r="B3" s="81"/>
      <c r="C3" s="81"/>
      <c r="D3" s="81"/>
      <c r="E3" s="81"/>
      <c r="F3" s="81" t="s">
        <v>13</v>
      </c>
      <c r="G3" s="81" t="s">
        <v>14</v>
      </c>
      <c r="H3" s="84"/>
      <c r="I3" s="81" t="s">
        <v>15</v>
      </c>
      <c r="J3" s="81" t="s">
        <v>16</v>
      </c>
      <c r="K3" s="81" t="s">
        <v>17</v>
      </c>
      <c r="L3" s="81"/>
      <c r="M3" s="21">
        <v>1</v>
      </c>
      <c r="N3" s="21">
        <v>2</v>
      </c>
      <c r="O3" s="21">
        <v>3</v>
      </c>
      <c r="P3" s="21">
        <v>4</v>
      </c>
      <c r="Q3" s="81"/>
      <c r="R3" s="81"/>
      <c r="S3" s="81"/>
    </row>
    <row r="4" spans="1:19">
      <c r="A4" s="87"/>
      <c r="B4" s="81"/>
      <c r="C4" s="81"/>
      <c r="D4" s="81"/>
      <c r="E4" s="81"/>
      <c r="F4" s="81"/>
      <c r="G4" s="81"/>
      <c r="H4" s="84"/>
      <c r="I4" s="81"/>
      <c r="J4" s="81"/>
      <c r="K4" s="81"/>
      <c r="L4" s="81"/>
      <c r="M4" s="22"/>
      <c r="N4" s="22"/>
      <c r="O4" s="22"/>
      <c r="P4" s="22"/>
      <c r="Q4" s="81"/>
      <c r="R4" s="81"/>
      <c r="S4" s="81"/>
    </row>
    <row r="5" spans="1:19">
      <c r="A5" s="88"/>
      <c r="B5" s="82"/>
      <c r="C5" s="82"/>
      <c r="D5" s="82"/>
      <c r="E5" s="82"/>
      <c r="F5" s="82"/>
      <c r="G5" s="82"/>
      <c r="H5" s="85"/>
      <c r="I5" s="82"/>
      <c r="J5" s="82"/>
      <c r="K5" s="82"/>
      <c r="L5" s="82"/>
      <c r="M5" s="23"/>
      <c r="N5" s="23"/>
      <c r="O5" s="24"/>
      <c r="P5" s="23"/>
      <c r="Q5" s="82"/>
      <c r="R5" s="82"/>
      <c r="S5" s="81"/>
    </row>
    <row r="6" spans="1:19" ht="19.149999999999999" customHeight="1">
      <c r="A6" s="70" t="s">
        <v>18</v>
      </c>
      <c r="B6" s="75" t="s">
        <v>19</v>
      </c>
      <c r="C6" s="3">
        <v>1</v>
      </c>
      <c r="D6" s="4" t="s">
        <v>20</v>
      </c>
      <c r="E6" s="5" t="s">
        <v>21</v>
      </c>
      <c r="F6" s="6" t="s">
        <v>22</v>
      </c>
      <c r="G6" s="7"/>
      <c r="H6" s="8">
        <f>I6/18</f>
        <v>3.3333333333333299</v>
      </c>
      <c r="I6" s="25">
        <v>60</v>
      </c>
      <c r="J6" s="6">
        <v>0</v>
      </c>
      <c r="K6" s="6">
        <v>60</v>
      </c>
      <c r="L6" s="10">
        <v>1</v>
      </c>
      <c r="M6" s="26"/>
      <c r="N6" s="26"/>
      <c r="O6" s="26"/>
      <c r="P6" s="26"/>
      <c r="Q6" s="3" t="s">
        <v>23</v>
      </c>
      <c r="R6" s="3" t="s">
        <v>24</v>
      </c>
      <c r="S6" s="37">
        <v>60</v>
      </c>
    </row>
    <row r="7" spans="1:19" ht="19.149999999999999" customHeight="1">
      <c r="A7" s="70"/>
      <c r="B7" s="75"/>
      <c r="C7" s="3">
        <v>2</v>
      </c>
      <c r="D7" s="9" t="s">
        <v>25</v>
      </c>
      <c r="E7" s="5" t="s">
        <v>26</v>
      </c>
      <c r="F7" s="6" t="s">
        <v>27</v>
      </c>
      <c r="G7" s="7" t="s">
        <v>28</v>
      </c>
      <c r="H7" s="8">
        <f t="shared" ref="H7:H20" si="0">I7/18</f>
        <v>2</v>
      </c>
      <c r="I7" s="25">
        <v>36</v>
      </c>
      <c r="J7" s="6">
        <v>12</v>
      </c>
      <c r="K7" s="6">
        <v>24</v>
      </c>
      <c r="L7" s="10">
        <v>1</v>
      </c>
      <c r="M7" s="26"/>
      <c r="N7" s="26"/>
      <c r="O7" s="26"/>
      <c r="P7" s="26"/>
      <c r="Q7" s="3" t="s">
        <v>29</v>
      </c>
      <c r="R7" s="3" t="s">
        <v>30</v>
      </c>
      <c r="S7" s="37">
        <v>18</v>
      </c>
    </row>
    <row r="8" spans="1:19" ht="19.149999999999999" customHeight="1">
      <c r="A8" s="70"/>
      <c r="B8" s="75"/>
      <c r="C8" s="3">
        <v>3</v>
      </c>
      <c r="D8" s="4" t="s">
        <v>31</v>
      </c>
      <c r="E8" s="5" t="s">
        <v>32</v>
      </c>
      <c r="F8" s="6" t="s">
        <v>27</v>
      </c>
      <c r="G8" s="7" t="s">
        <v>28</v>
      </c>
      <c r="H8" s="8">
        <f t="shared" si="0"/>
        <v>1</v>
      </c>
      <c r="I8" s="25">
        <v>18</v>
      </c>
      <c r="J8" s="6">
        <v>14</v>
      </c>
      <c r="K8" s="6">
        <v>4</v>
      </c>
      <c r="L8" s="6">
        <v>1</v>
      </c>
      <c r="M8" s="26"/>
      <c r="N8" s="26"/>
      <c r="O8" s="26"/>
      <c r="P8" s="26"/>
      <c r="Q8" s="3" t="s">
        <v>23</v>
      </c>
      <c r="R8" s="3" t="s">
        <v>33</v>
      </c>
      <c r="S8" s="37"/>
    </row>
    <row r="9" spans="1:19" ht="19.149999999999999" customHeight="1">
      <c r="A9" s="70"/>
      <c r="B9" s="75"/>
      <c r="C9" s="3">
        <v>4</v>
      </c>
      <c r="D9" s="9" t="s">
        <v>34</v>
      </c>
      <c r="E9" s="5" t="s">
        <v>35</v>
      </c>
      <c r="F9" s="6" t="s">
        <v>27</v>
      </c>
      <c r="G9" s="7" t="s">
        <v>28</v>
      </c>
      <c r="H9" s="8">
        <f t="shared" si="0"/>
        <v>2</v>
      </c>
      <c r="I9" s="25">
        <v>36</v>
      </c>
      <c r="J9" s="6">
        <v>30</v>
      </c>
      <c r="K9" s="6">
        <v>6</v>
      </c>
      <c r="L9" s="7">
        <v>1</v>
      </c>
      <c r="M9" s="26"/>
      <c r="N9" s="26"/>
      <c r="O9" s="26"/>
      <c r="P9" s="26"/>
      <c r="Q9" s="3" t="s">
        <v>23</v>
      </c>
      <c r="R9" s="3" t="s">
        <v>33</v>
      </c>
      <c r="S9" s="37"/>
    </row>
    <row r="10" spans="1:19" ht="19.149999999999999" customHeight="1">
      <c r="A10" s="70"/>
      <c r="B10" s="75"/>
      <c r="C10" s="3">
        <v>5</v>
      </c>
      <c r="D10" s="4" t="s">
        <v>36</v>
      </c>
      <c r="E10" s="5" t="s">
        <v>37</v>
      </c>
      <c r="F10" s="6" t="s">
        <v>27</v>
      </c>
      <c r="G10" s="7" t="s">
        <v>28</v>
      </c>
      <c r="H10" s="8">
        <f t="shared" si="0"/>
        <v>3</v>
      </c>
      <c r="I10" s="25">
        <v>54</v>
      </c>
      <c r="J10" s="6">
        <v>46</v>
      </c>
      <c r="K10" s="6">
        <v>8</v>
      </c>
      <c r="L10" s="7">
        <v>1</v>
      </c>
      <c r="M10" s="26"/>
      <c r="N10" s="26"/>
      <c r="O10" s="26"/>
      <c r="P10" s="26"/>
      <c r="Q10" s="3" t="s">
        <v>29</v>
      </c>
      <c r="R10" s="3" t="s">
        <v>33</v>
      </c>
      <c r="S10" s="37"/>
    </row>
    <row r="11" spans="1:19" ht="19.149999999999999" customHeight="1">
      <c r="A11" s="70"/>
      <c r="B11" s="75"/>
      <c r="C11" s="3">
        <v>6</v>
      </c>
      <c r="D11" s="4" t="s">
        <v>38</v>
      </c>
      <c r="E11" s="5" t="s">
        <v>39</v>
      </c>
      <c r="F11" s="6" t="s">
        <v>40</v>
      </c>
      <c r="G11" s="7"/>
      <c r="H11" s="8">
        <f t="shared" si="0"/>
        <v>1</v>
      </c>
      <c r="I11" s="25">
        <v>18</v>
      </c>
      <c r="J11" s="6">
        <v>18</v>
      </c>
      <c r="K11" s="6">
        <v>0</v>
      </c>
      <c r="L11" s="27">
        <v>1</v>
      </c>
      <c r="M11" s="26"/>
      <c r="N11" s="26"/>
      <c r="O11" s="26"/>
      <c r="P11" s="26"/>
      <c r="Q11" s="3" t="s">
        <v>23</v>
      </c>
      <c r="R11" s="3" t="s">
        <v>30</v>
      </c>
      <c r="S11" s="37"/>
    </row>
    <row r="12" spans="1:19" ht="19.149999999999999" customHeight="1">
      <c r="A12" s="70"/>
      <c r="B12" s="75"/>
      <c r="C12" s="3">
        <v>7</v>
      </c>
      <c r="D12" s="4" t="s">
        <v>41</v>
      </c>
      <c r="E12" s="5" t="s">
        <v>42</v>
      </c>
      <c r="F12" s="6" t="s">
        <v>40</v>
      </c>
      <c r="G12" s="7"/>
      <c r="H12" s="8">
        <f t="shared" si="0"/>
        <v>2</v>
      </c>
      <c r="I12" s="25">
        <v>36</v>
      </c>
      <c r="J12" s="6">
        <v>36</v>
      </c>
      <c r="K12" s="6">
        <v>0</v>
      </c>
      <c r="L12" s="10">
        <v>1</v>
      </c>
      <c r="M12" s="26"/>
      <c r="N12" s="26"/>
      <c r="O12" s="26"/>
      <c r="P12" s="26"/>
      <c r="Q12" s="3" t="s">
        <v>23</v>
      </c>
      <c r="R12" s="3" t="s">
        <v>33</v>
      </c>
      <c r="S12" s="37"/>
    </row>
    <row r="13" spans="1:19" ht="19.149999999999999" customHeight="1">
      <c r="A13" s="70"/>
      <c r="B13" s="75"/>
      <c r="C13" s="3">
        <v>8</v>
      </c>
      <c r="D13" s="4" t="s">
        <v>43</v>
      </c>
      <c r="E13" s="5" t="s">
        <v>44</v>
      </c>
      <c r="F13" s="6" t="s">
        <v>40</v>
      </c>
      <c r="G13" s="7"/>
      <c r="H13" s="8">
        <f t="shared" si="0"/>
        <v>1</v>
      </c>
      <c r="I13" s="25">
        <v>18</v>
      </c>
      <c r="J13" s="6">
        <v>18</v>
      </c>
      <c r="K13" s="6">
        <v>0</v>
      </c>
      <c r="L13" s="7">
        <v>1</v>
      </c>
      <c r="M13" s="26"/>
      <c r="N13" s="26"/>
      <c r="O13" s="26"/>
      <c r="P13" s="26"/>
      <c r="Q13" s="3" t="s">
        <v>23</v>
      </c>
      <c r="R13" s="3" t="s">
        <v>33</v>
      </c>
      <c r="S13" s="37"/>
    </row>
    <row r="14" spans="1:19" ht="19.149999999999999" customHeight="1">
      <c r="A14" s="70"/>
      <c r="B14" s="75"/>
      <c r="C14" s="3">
        <v>9</v>
      </c>
      <c r="D14" s="9" t="s">
        <v>25</v>
      </c>
      <c r="E14" s="5" t="s">
        <v>45</v>
      </c>
      <c r="F14" s="6" t="s">
        <v>27</v>
      </c>
      <c r="G14" s="7" t="s">
        <v>28</v>
      </c>
      <c r="H14" s="8">
        <f t="shared" si="0"/>
        <v>2</v>
      </c>
      <c r="I14" s="25">
        <v>36</v>
      </c>
      <c r="J14" s="6">
        <v>12</v>
      </c>
      <c r="K14" s="6">
        <v>24</v>
      </c>
      <c r="L14" s="10">
        <v>1</v>
      </c>
      <c r="M14" s="26"/>
      <c r="N14" s="26"/>
      <c r="O14" s="26"/>
      <c r="P14" s="26"/>
      <c r="Q14" s="3" t="s">
        <v>29</v>
      </c>
      <c r="R14" s="3" t="s">
        <v>30</v>
      </c>
      <c r="S14" s="37">
        <v>18</v>
      </c>
    </row>
    <row r="15" spans="1:19" ht="24" customHeight="1">
      <c r="A15" s="71"/>
      <c r="B15" s="76"/>
      <c r="C15" s="3">
        <v>10</v>
      </c>
      <c r="D15" s="9" t="s">
        <v>46</v>
      </c>
      <c r="E15" s="5" t="s">
        <v>47</v>
      </c>
      <c r="F15" s="6" t="s">
        <v>27</v>
      </c>
      <c r="G15" s="7" t="s">
        <v>28</v>
      </c>
      <c r="H15" s="8">
        <f t="shared" si="0"/>
        <v>4</v>
      </c>
      <c r="I15" s="25">
        <v>72</v>
      </c>
      <c r="J15" s="6">
        <v>62</v>
      </c>
      <c r="K15" s="6">
        <v>10</v>
      </c>
      <c r="L15" s="6">
        <v>1</v>
      </c>
      <c r="M15" s="26"/>
      <c r="N15" s="26"/>
      <c r="O15" s="26"/>
      <c r="P15" s="26"/>
      <c r="Q15" s="3" t="s">
        <v>29</v>
      </c>
      <c r="R15" s="3" t="s">
        <v>33</v>
      </c>
      <c r="S15" s="37"/>
    </row>
    <row r="16" spans="1:19">
      <c r="A16" s="71"/>
      <c r="B16" s="76"/>
      <c r="C16" s="3">
        <v>11</v>
      </c>
      <c r="D16" s="9" t="s">
        <v>48</v>
      </c>
      <c r="E16" s="5" t="s">
        <v>49</v>
      </c>
      <c r="F16" s="6" t="s">
        <v>40</v>
      </c>
      <c r="G16" s="7"/>
      <c r="H16" s="8">
        <f t="shared" si="0"/>
        <v>4</v>
      </c>
      <c r="I16" s="25">
        <v>72</v>
      </c>
      <c r="J16" s="6">
        <v>72</v>
      </c>
      <c r="K16" s="6">
        <v>0</v>
      </c>
      <c r="L16" s="27">
        <v>1</v>
      </c>
      <c r="M16" s="26"/>
      <c r="N16" s="26"/>
      <c r="O16" s="26"/>
      <c r="P16" s="26"/>
      <c r="Q16" s="3" t="s">
        <v>29</v>
      </c>
      <c r="R16" s="3" t="s">
        <v>30</v>
      </c>
      <c r="S16" s="37"/>
    </row>
    <row r="17" spans="1:19" ht="19.149999999999999" customHeight="1">
      <c r="A17" s="71"/>
      <c r="B17" s="76"/>
      <c r="C17" s="3">
        <v>12</v>
      </c>
      <c r="D17" s="4" t="s">
        <v>50</v>
      </c>
      <c r="E17" s="5" t="s">
        <v>51</v>
      </c>
      <c r="F17" s="6" t="s">
        <v>40</v>
      </c>
      <c r="G17" s="7" t="s">
        <v>28</v>
      </c>
      <c r="H17" s="8">
        <f t="shared" si="0"/>
        <v>4</v>
      </c>
      <c r="I17" s="25">
        <v>72</v>
      </c>
      <c r="J17" s="6">
        <v>72</v>
      </c>
      <c r="K17" s="6">
        <v>0</v>
      </c>
      <c r="L17" s="27">
        <v>1</v>
      </c>
      <c r="M17" s="26"/>
      <c r="N17" s="26"/>
      <c r="O17" s="26"/>
      <c r="P17" s="26"/>
      <c r="Q17" s="3" t="s">
        <v>29</v>
      </c>
      <c r="R17" s="3" t="s">
        <v>30</v>
      </c>
      <c r="S17" s="37"/>
    </row>
    <row r="18" spans="1:19" ht="19.149999999999999" customHeight="1">
      <c r="A18" s="71"/>
      <c r="B18" s="76"/>
      <c r="C18" s="3">
        <v>13</v>
      </c>
      <c r="D18" s="9" t="s">
        <v>52</v>
      </c>
      <c r="E18" s="5" t="s">
        <v>53</v>
      </c>
      <c r="F18" s="6" t="s">
        <v>27</v>
      </c>
      <c r="G18" s="7" t="s">
        <v>28</v>
      </c>
      <c r="H18" s="8">
        <f t="shared" si="0"/>
        <v>2</v>
      </c>
      <c r="I18" s="25">
        <v>36</v>
      </c>
      <c r="J18" s="6">
        <v>12</v>
      </c>
      <c r="K18" s="6">
        <v>24</v>
      </c>
      <c r="L18" s="27">
        <v>3</v>
      </c>
      <c r="M18" s="26"/>
      <c r="N18" s="26"/>
      <c r="O18" s="26"/>
      <c r="P18" s="26"/>
      <c r="Q18" s="3" t="s">
        <v>29</v>
      </c>
      <c r="R18" s="3" t="s">
        <v>30</v>
      </c>
      <c r="S18" s="37">
        <v>36</v>
      </c>
    </row>
    <row r="19" spans="1:19" ht="19.149999999999999" customHeight="1">
      <c r="A19" s="71"/>
      <c r="B19" s="76"/>
      <c r="C19" s="3">
        <v>14</v>
      </c>
      <c r="D19" s="4" t="s">
        <v>54</v>
      </c>
      <c r="E19" s="5" t="s">
        <v>55</v>
      </c>
      <c r="F19" s="6" t="s">
        <v>22</v>
      </c>
      <c r="G19" s="7" t="s">
        <v>28</v>
      </c>
      <c r="H19" s="8">
        <f t="shared" si="0"/>
        <v>1</v>
      </c>
      <c r="I19" s="25">
        <v>18</v>
      </c>
      <c r="J19" s="6">
        <v>0</v>
      </c>
      <c r="K19" s="6">
        <v>18</v>
      </c>
      <c r="L19" s="27">
        <v>3</v>
      </c>
      <c r="M19" s="26"/>
      <c r="N19" s="26"/>
      <c r="O19" s="26"/>
      <c r="P19" s="26"/>
      <c r="Q19" s="3" t="s">
        <v>23</v>
      </c>
      <c r="R19" s="3" t="s">
        <v>30</v>
      </c>
      <c r="S19" s="37"/>
    </row>
    <row r="20" spans="1:19" ht="19.149999999999999" customHeight="1">
      <c r="A20" s="71"/>
      <c r="B20" s="76"/>
      <c r="C20" s="3">
        <v>15</v>
      </c>
      <c r="D20" s="4" t="s">
        <v>56</v>
      </c>
      <c r="E20" s="5" t="s">
        <v>57</v>
      </c>
      <c r="F20" s="6" t="s">
        <v>40</v>
      </c>
      <c r="G20" s="10"/>
      <c r="H20" s="8">
        <f t="shared" si="0"/>
        <v>2.2222222222222201</v>
      </c>
      <c r="I20" s="25">
        <v>40</v>
      </c>
      <c r="J20" s="6">
        <v>40</v>
      </c>
      <c r="K20" s="6">
        <v>0</v>
      </c>
      <c r="L20" s="12" t="s">
        <v>58</v>
      </c>
      <c r="M20" s="28" t="s">
        <v>28</v>
      </c>
      <c r="N20" s="28" t="s">
        <v>28</v>
      </c>
      <c r="O20" s="28" t="s">
        <v>28</v>
      </c>
      <c r="P20" s="26"/>
      <c r="Q20" s="3" t="s">
        <v>23</v>
      </c>
      <c r="R20" s="3" t="s">
        <v>33</v>
      </c>
      <c r="S20" s="37"/>
    </row>
    <row r="21" spans="1:19" ht="19.149999999999999" customHeight="1">
      <c r="A21" s="71"/>
      <c r="B21" s="76"/>
      <c r="C21" s="49" t="s">
        <v>59</v>
      </c>
      <c r="D21" s="49"/>
      <c r="E21" s="49"/>
      <c r="F21" s="49"/>
      <c r="G21" s="49"/>
      <c r="H21" s="11">
        <v>34</v>
      </c>
      <c r="I21" s="29">
        <f>SUM(I6:I20)</f>
        <v>622</v>
      </c>
      <c r="J21" s="29">
        <f>SUM(J6:J20)</f>
        <v>444</v>
      </c>
      <c r="K21" s="29">
        <f>SUM(K6:K20)</f>
        <v>178</v>
      </c>
      <c r="L21" s="30"/>
      <c r="M21" s="26"/>
      <c r="N21" s="26"/>
      <c r="O21" s="26"/>
      <c r="P21" s="26"/>
      <c r="Q21" s="50"/>
      <c r="R21" s="50"/>
      <c r="S21" s="38">
        <f>SUM(S6:S20)</f>
        <v>132</v>
      </c>
    </row>
    <row r="22" spans="1:19" ht="19.149999999999999" customHeight="1">
      <c r="A22" s="71"/>
      <c r="B22" s="76" t="s">
        <v>60</v>
      </c>
      <c r="C22" s="12">
        <v>1</v>
      </c>
      <c r="D22" s="13" t="s">
        <v>61</v>
      </c>
      <c r="E22" s="5" t="s">
        <v>62</v>
      </c>
      <c r="F22" s="6" t="s">
        <v>40</v>
      </c>
      <c r="G22" s="14"/>
      <c r="H22" s="15">
        <f>I22/18</f>
        <v>2</v>
      </c>
      <c r="I22" s="25">
        <f t="shared" ref="I22:I25" si="1">J22+K22</f>
        <v>36</v>
      </c>
      <c r="J22" s="6">
        <v>36</v>
      </c>
      <c r="K22" s="6"/>
      <c r="L22" s="10">
        <v>2</v>
      </c>
      <c r="M22" s="26"/>
      <c r="N22" s="26"/>
      <c r="O22" s="26"/>
      <c r="P22" s="26"/>
      <c r="Q22" s="12" t="s">
        <v>23</v>
      </c>
      <c r="R22" s="3" t="s">
        <v>63</v>
      </c>
      <c r="S22" s="37"/>
    </row>
    <row r="23" spans="1:19" ht="19.149999999999999" customHeight="1">
      <c r="A23" s="71"/>
      <c r="B23" s="76"/>
      <c r="C23" s="12">
        <v>2</v>
      </c>
      <c r="D23" s="13" t="s">
        <v>61</v>
      </c>
      <c r="E23" s="5" t="s">
        <v>64</v>
      </c>
      <c r="F23" s="6" t="s">
        <v>40</v>
      </c>
      <c r="G23" s="14"/>
      <c r="H23" s="15">
        <f t="shared" ref="H23:H35" si="2">I23/18</f>
        <v>2</v>
      </c>
      <c r="I23" s="31">
        <f t="shared" si="1"/>
        <v>36</v>
      </c>
      <c r="J23" s="16">
        <v>36</v>
      </c>
      <c r="K23" s="17"/>
      <c r="L23" s="10">
        <v>2</v>
      </c>
      <c r="M23" s="26"/>
      <c r="N23" s="26"/>
      <c r="O23" s="26"/>
      <c r="P23" s="26"/>
      <c r="Q23" s="12" t="s">
        <v>23</v>
      </c>
      <c r="R23" s="3" t="s">
        <v>63</v>
      </c>
      <c r="S23" s="37"/>
    </row>
    <row r="24" spans="1:19" ht="19.149999999999999" customHeight="1">
      <c r="A24" s="71"/>
      <c r="B24" s="76"/>
      <c r="C24" s="12">
        <v>3</v>
      </c>
      <c r="D24" s="13" t="s">
        <v>61</v>
      </c>
      <c r="E24" s="5" t="s">
        <v>65</v>
      </c>
      <c r="F24" s="6" t="s">
        <v>40</v>
      </c>
      <c r="G24" s="14"/>
      <c r="H24" s="15">
        <f t="shared" si="2"/>
        <v>2</v>
      </c>
      <c r="I24" s="31">
        <f t="shared" si="1"/>
        <v>36</v>
      </c>
      <c r="J24" s="16">
        <v>36</v>
      </c>
      <c r="K24" s="17"/>
      <c r="L24" s="10">
        <v>2</v>
      </c>
      <c r="M24" s="26"/>
      <c r="N24" s="26"/>
      <c r="O24" s="26"/>
      <c r="P24" s="26"/>
      <c r="Q24" s="12" t="s">
        <v>23</v>
      </c>
      <c r="R24" s="3" t="s">
        <v>63</v>
      </c>
      <c r="S24" s="37"/>
    </row>
    <row r="25" spans="1:19" ht="19.149999999999999" customHeight="1">
      <c r="A25" s="71"/>
      <c r="B25" s="76"/>
      <c r="C25" s="12">
        <v>4</v>
      </c>
      <c r="D25" s="13" t="s">
        <v>61</v>
      </c>
      <c r="E25" s="5" t="s">
        <v>66</v>
      </c>
      <c r="F25" s="6" t="s">
        <v>40</v>
      </c>
      <c r="G25" s="14"/>
      <c r="H25" s="15">
        <f t="shared" si="2"/>
        <v>2</v>
      </c>
      <c r="I25" s="31">
        <f t="shared" si="1"/>
        <v>36</v>
      </c>
      <c r="J25" s="16">
        <v>36</v>
      </c>
      <c r="K25" s="17"/>
      <c r="L25" s="10">
        <v>2</v>
      </c>
      <c r="M25" s="26"/>
      <c r="N25" s="26"/>
      <c r="O25" s="26"/>
      <c r="P25" s="26"/>
      <c r="Q25" s="12" t="s">
        <v>23</v>
      </c>
      <c r="R25" s="14" t="s">
        <v>63</v>
      </c>
      <c r="S25" s="37"/>
    </row>
    <row r="26" spans="1:19" ht="19.149999999999999" customHeight="1">
      <c r="A26" s="71"/>
      <c r="B26" s="76"/>
      <c r="C26" s="49" t="s">
        <v>59</v>
      </c>
      <c r="D26" s="49"/>
      <c r="E26" s="49"/>
      <c r="F26" s="49"/>
      <c r="G26" s="49"/>
      <c r="H26" s="11">
        <f t="shared" ref="H26:K26" si="3">SUM(H22:H25)</f>
        <v>8</v>
      </c>
      <c r="I26" s="29">
        <f t="shared" si="3"/>
        <v>144</v>
      </c>
      <c r="J26" s="29">
        <f t="shared" si="3"/>
        <v>144</v>
      </c>
      <c r="K26" s="29">
        <f t="shared" si="3"/>
        <v>0</v>
      </c>
      <c r="L26" s="18"/>
      <c r="M26" s="32"/>
      <c r="N26" s="32"/>
      <c r="O26" s="32"/>
      <c r="P26" s="32"/>
      <c r="Q26" s="50"/>
      <c r="R26" s="50"/>
      <c r="S26" s="38">
        <f>SUM(S22:S25)</f>
        <v>0</v>
      </c>
    </row>
    <row r="27" spans="1:19" ht="19.149999999999999" customHeight="1">
      <c r="A27" s="71"/>
      <c r="B27" s="49" t="s">
        <v>67</v>
      </c>
      <c r="C27" s="49"/>
      <c r="D27" s="49"/>
      <c r="E27" s="49"/>
      <c r="F27" s="49"/>
      <c r="G27" s="49"/>
      <c r="H27" s="11">
        <f t="shared" ref="H27:K27" si="4">H26+H21</f>
        <v>42</v>
      </c>
      <c r="I27" s="29">
        <f t="shared" si="4"/>
        <v>766</v>
      </c>
      <c r="J27" s="29">
        <f t="shared" si="4"/>
        <v>588</v>
      </c>
      <c r="K27" s="29">
        <f t="shared" si="4"/>
        <v>178</v>
      </c>
      <c r="L27" s="18"/>
      <c r="M27" s="32"/>
      <c r="N27" s="32"/>
      <c r="O27" s="32"/>
      <c r="P27" s="32"/>
      <c r="Q27" s="51">
        <f>I27/M47</f>
        <v>0.287321830457614</v>
      </c>
      <c r="R27" s="51"/>
      <c r="S27" s="39"/>
    </row>
    <row r="28" spans="1:19" ht="19.149999999999999" customHeight="1">
      <c r="A28" s="72" t="s">
        <v>68</v>
      </c>
      <c r="B28" s="77" t="s">
        <v>69</v>
      </c>
      <c r="C28" s="16">
        <v>1</v>
      </c>
      <c r="D28" s="13" t="s">
        <v>70</v>
      </c>
      <c r="E28" s="5" t="s">
        <v>71</v>
      </c>
      <c r="F28" s="16" t="s">
        <v>40</v>
      </c>
      <c r="G28" s="17"/>
      <c r="H28" s="8">
        <f t="shared" si="2"/>
        <v>6</v>
      </c>
      <c r="I28" s="31">
        <f>J28+K28</f>
        <v>108</v>
      </c>
      <c r="J28" s="6">
        <v>108</v>
      </c>
      <c r="K28" s="6">
        <v>0</v>
      </c>
      <c r="L28" s="17">
        <v>1</v>
      </c>
      <c r="M28" s="33"/>
      <c r="N28" s="33"/>
      <c r="O28" s="33"/>
      <c r="P28" s="33"/>
      <c r="Q28" s="6" t="s">
        <v>29</v>
      </c>
      <c r="R28" s="3" t="s">
        <v>107</v>
      </c>
      <c r="S28" s="37"/>
    </row>
    <row r="29" spans="1:19" ht="19.149999999999999" customHeight="1">
      <c r="A29" s="73"/>
      <c r="B29" s="78"/>
      <c r="C29" s="16">
        <v>2</v>
      </c>
      <c r="D29" s="13" t="s">
        <v>72</v>
      </c>
      <c r="E29" s="5" t="s">
        <v>73</v>
      </c>
      <c r="F29" s="16" t="s">
        <v>40</v>
      </c>
      <c r="G29" s="17"/>
      <c r="H29" s="8">
        <f t="shared" si="2"/>
        <v>6</v>
      </c>
      <c r="I29" s="31">
        <v>108</v>
      </c>
      <c r="J29" s="17">
        <v>108</v>
      </c>
      <c r="K29" s="17">
        <v>0</v>
      </c>
      <c r="L29" s="17">
        <v>1</v>
      </c>
      <c r="M29" s="33"/>
      <c r="N29" s="33"/>
      <c r="O29" s="33"/>
      <c r="P29" s="33"/>
      <c r="Q29" s="6" t="s">
        <v>29</v>
      </c>
      <c r="R29" s="3" t="s">
        <v>107</v>
      </c>
      <c r="S29" s="37"/>
    </row>
    <row r="30" spans="1:19" ht="19.149999999999999" customHeight="1">
      <c r="A30" s="73"/>
      <c r="B30" s="78"/>
      <c r="C30" s="16">
        <v>3</v>
      </c>
      <c r="D30" s="13" t="s">
        <v>74</v>
      </c>
      <c r="E30" s="5" t="s">
        <v>75</v>
      </c>
      <c r="F30" s="16" t="s">
        <v>27</v>
      </c>
      <c r="G30" s="17" t="s">
        <v>28</v>
      </c>
      <c r="H30" s="8">
        <f t="shared" si="2"/>
        <v>7.2222222222222197</v>
      </c>
      <c r="I30" s="31">
        <v>130</v>
      </c>
      <c r="J30" s="6">
        <v>58</v>
      </c>
      <c r="K30" s="6">
        <v>72</v>
      </c>
      <c r="L30" s="17">
        <v>1</v>
      </c>
      <c r="M30" s="33"/>
      <c r="N30" s="33"/>
      <c r="O30" s="33"/>
      <c r="P30" s="33"/>
      <c r="Q30" s="6" t="s">
        <v>29</v>
      </c>
      <c r="R30" s="3" t="s">
        <v>107</v>
      </c>
      <c r="S30" s="37">
        <v>130</v>
      </c>
    </row>
    <row r="31" spans="1:19" ht="19.149999999999999" customHeight="1">
      <c r="A31" s="73"/>
      <c r="B31" s="78"/>
      <c r="C31" s="16">
        <v>4</v>
      </c>
      <c r="D31" s="13" t="s">
        <v>76</v>
      </c>
      <c r="E31" s="5" t="s">
        <v>77</v>
      </c>
      <c r="F31" s="16" t="s">
        <v>40</v>
      </c>
      <c r="G31" s="17"/>
      <c r="H31" s="8">
        <f t="shared" si="2"/>
        <v>6</v>
      </c>
      <c r="I31" s="31">
        <f t="shared" ref="I31:I37" si="5">J31+K31</f>
        <v>108</v>
      </c>
      <c r="J31" s="6">
        <v>108</v>
      </c>
      <c r="K31" s="6">
        <v>0</v>
      </c>
      <c r="L31" s="17">
        <v>2</v>
      </c>
      <c r="M31" s="33"/>
      <c r="N31" s="33"/>
      <c r="O31" s="33"/>
      <c r="P31" s="33"/>
      <c r="Q31" s="40" t="s">
        <v>23</v>
      </c>
      <c r="R31" s="3" t="s">
        <v>107</v>
      </c>
      <c r="S31" s="37"/>
    </row>
    <row r="32" spans="1:19" ht="19.149999999999999" customHeight="1">
      <c r="A32" s="73"/>
      <c r="B32" s="78"/>
      <c r="C32" s="16">
        <v>5</v>
      </c>
      <c r="D32" s="13" t="s">
        <v>78</v>
      </c>
      <c r="E32" s="5" t="s">
        <v>79</v>
      </c>
      <c r="F32" s="16" t="s">
        <v>80</v>
      </c>
      <c r="G32" s="17" t="s">
        <v>28</v>
      </c>
      <c r="H32" s="8">
        <f t="shared" si="2"/>
        <v>7</v>
      </c>
      <c r="I32" s="31">
        <f t="shared" si="5"/>
        <v>126</v>
      </c>
      <c r="J32" s="6">
        <v>50</v>
      </c>
      <c r="K32" s="6">
        <v>76</v>
      </c>
      <c r="L32" s="17">
        <v>2</v>
      </c>
      <c r="M32" s="33"/>
      <c r="N32" s="33"/>
      <c r="O32" s="33"/>
      <c r="P32" s="33"/>
      <c r="Q32" s="6" t="s">
        <v>29</v>
      </c>
      <c r="R32" s="3" t="s">
        <v>107</v>
      </c>
      <c r="S32" s="37">
        <v>126</v>
      </c>
    </row>
    <row r="33" spans="1:19" ht="19.149999999999999" customHeight="1">
      <c r="A33" s="73"/>
      <c r="B33" s="78"/>
      <c r="C33" s="16">
        <v>6</v>
      </c>
      <c r="D33" s="13" t="s">
        <v>81</v>
      </c>
      <c r="E33" s="5" t="s">
        <v>82</v>
      </c>
      <c r="F33" s="16" t="s">
        <v>27</v>
      </c>
      <c r="G33" s="17" t="s">
        <v>28</v>
      </c>
      <c r="H33" s="8">
        <f t="shared" si="2"/>
        <v>6</v>
      </c>
      <c r="I33" s="31">
        <f t="shared" si="5"/>
        <v>108</v>
      </c>
      <c r="J33" s="6">
        <v>54</v>
      </c>
      <c r="K33" s="6">
        <v>54</v>
      </c>
      <c r="L33" s="17">
        <v>2</v>
      </c>
      <c r="M33" s="33"/>
      <c r="N33" s="33"/>
      <c r="O33" s="33"/>
      <c r="P33" s="33"/>
      <c r="Q33" s="6" t="s">
        <v>29</v>
      </c>
      <c r="R33" s="3" t="s">
        <v>107</v>
      </c>
      <c r="S33" s="37"/>
    </row>
    <row r="34" spans="1:19" ht="19.149999999999999" customHeight="1">
      <c r="A34" s="73"/>
      <c r="B34" s="78"/>
      <c r="C34" s="16">
        <v>7</v>
      </c>
      <c r="D34" s="13" t="s">
        <v>83</v>
      </c>
      <c r="E34" s="5" t="s">
        <v>84</v>
      </c>
      <c r="F34" s="16" t="s">
        <v>27</v>
      </c>
      <c r="G34" s="17" t="s">
        <v>28</v>
      </c>
      <c r="H34" s="8">
        <f t="shared" si="2"/>
        <v>4</v>
      </c>
      <c r="I34" s="31">
        <f t="shared" si="5"/>
        <v>72</v>
      </c>
      <c r="J34" s="17">
        <v>36</v>
      </c>
      <c r="K34" s="17">
        <v>36</v>
      </c>
      <c r="L34" s="17">
        <v>3</v>
      </c>
      <c r="M34" s="33"/>
      <c r="N34" s="33"/>
      <c r="O34" s="33"/>
      <c r="P34" s="33"/>
      <c r="Q34" s="6" t="s">
        <v>29</v>
      </c>
      <c r="R34" s="3" t="s">
        <v>107</v>
      </c>
      <c r="S34" s="37">
        <v>72</v>
      </c>
    </row>
    <row r="35" spans="1:19" ht="19.149999999999999" customHeight="1">
      <c r="A35" s="73"/>
      <c r="B35" s="78"/>
      <c r="C35" s="16">
        <v>8</v>
      </c>
      <c r="D35" s="13" t="s">
        <v>85</v>
      </c>
      <c r="E35" s="5" t="s">
        <v>86</v>
      </c>
      <c r="F35" s="16" t="s">
        <v>27</v>
      </c>
      <c r="G35" s="17" t="s">
        <v>28</v>
      </c>
      <c r="H35" s="8">
        <f t="shared" si="2"/>
        <v>6</v>
      </c>
      <c r="I35" s="31">
        <f t="shared" si="5"/>
        <v>108</v>
      </c>
      <c r="J35" s="17">
        <v>36</v>
      </c>
      <c r="K35" s="17">
        <v>72</v>
      </c>
      <c r="L35" s="17">
        <v>3</v>
      </c>
      <c r="M35" s="33"/>
      <c r="N35" s="34"/>
      <c r="O35" s="33"/>
      <c r="P35" s="33"/>
      <c r="Q35" s="6" t="s">
        <v>29</v>
      </c>
      <c r="R35" s="3" t="s">
        <v>107</v>
      </c>
      <c r="S35" s="37">
        <v>108</v>
      </c>
    </row>
    <row r="36" spans="1:19" ht="15" customHeight="1">
      <c r="A36" s="73"/>
      <c r="B36" s="78"/>
      <c r="C36" s="16">
        <v>9</v>
      </c>
      <c r="D36" s="13" t="s">
        <v>87</v>
      </c>
      <c r="E36" s="5" t="s">
        <v>88</v>
      </c>
      <c r="F36" s="16" t="s">
        <v>27</v>
      </c>
      <c r="G36" s="17" t="s">
        <v>28</v>
      </c>
      <c r="H36" s="8">
        <v>6</v>
      </c>
      <c r="I36" s="31">
        <f t="shared" si="5"/>
        <v>108</v>
      </c>
      <c r="J36" s="17">
        <v>18</v>
      </c>
      <c r="K36" s="17">
        <v>90</v>
      </c>
      <c r="L36" s="17">
        <v>4</v>
      </c>
      <c r="M36" s="33"/>
      <c r="N36" s="33"/>
      <c r="O36" s="33"/>
      <c r="P36" s="33"/>
      <c r="Q36" s="6" t="s">
        <v>23</v>
      </c>
      <c r="R36" s="3" t="s">
        <v>107</v>
      </c>
      <c r="S36" s="37">
        <f>I36</f>
        <v>108</v>
      </c>
    </row>
    <row r="37" spans="1:19" ht="12.75" customHeight="1">
      <c r="A37" s="73"/>
      <c r="B37" s="78"/>
      <c r="C37" s="16">
        <v>10</v>
      </c>
      <c r="D37" s="13" t="s">
        <v>89</v>
      </c>
      <c r="E37" s="5" t="s">
        <v>90</v>
      </c>
      <c r="F37" s="16" t="s">
        <v>22</v>
      </c>
      <c r="G37" s="17"/>
      <c r="H37" s="8">
        <v>26</v>
      </c>
      <c r="I37" s="31">
        <f t="shared" si="5"/>
        <v>780</v>
      </c>
      <c r="J37" s="17">
        <v>0</v>
      </c>
      <c r="K37" s="17">
        <v>780</v>
      </c>
      <c r="L37" s="20">
        <v>4</v>
      </c>
      <c r="M37" s="35"/>
      <c r="N37" s="33"/>
      <c r="O37" s="35"/>
      <c r="P37" s="35"/>
      <c r="Q37" s="6" t="s">
        <v>23</v>
      </c>
      <c r="R37" s="3" t="s">
        <v>107</v>
      </c>
      <c r="S37" s="37"/>
    </row>
    <row r="38" spans="1:19" ht="15" customHeight="1">
      <c r="A38" s="73"/>
      <c r="B38" s="79"/>
      <c r="C38" s="52" t="s">
        <v>59</v>
      </c>
      <c r="D38" s="52"/>
      <c r="E38" s="52"/>
      <c r="F38" s="52"/>
      <c r="G38" s="52"/>
      <c r="H38" s="11">
        <f>SUM(H28:H37)</f>
        <v>80.2222222222222</v>
      </c>
      <c r="I38" s="29">
        <f>SUM(I28:I37)</f>
        <v>1756</v>
      </c>
      <c r="J38" s="29">
        <f>SUM(J28:J37)</f>
        <v>576</v>
      </c>
      <c r="K38" s="29">
        <f>SUM(K28:K37)</f>
        <v>1180</v>
      </c>
      <c r="L38" s="30"/>
      <c r="M38" s="32"/>
      <c r="N38" s="32"/>
      <c r="O38" s="32"/>
      <c r="P38" s="32"/>
      <c r="Q38" s="50"/>
      <c r="R38" s="50"/>
      <c r="S38" s="38">
        <f>SUM(S28:S37)</f>
        <v>544</v>
      </c>
    </row>
    <row r="39" spans="1:19" ht="12.75" customHeight="1">
      <c r="A39" s="73"/>
      <c r="B39" s="80" t="s">
        <v>91</v>
      </c>
      <c r="C39" s="19">
        <v>1</v>
      </c>
      <c r="D39" s="43" t="s">
        <v>92</v>
      </c>
      <c r="E39" s="5" t="s">
        <v>93</v>
      </c>
      <c r="F39" s="16" t="s">
        <v>94</v>
      </c>
      <c r="G39" s="17"/>
      <c r="H39" s="20">
        <f>I39/18</f>
        <v>2</v>
      </c>
      <c r="I39" s="31">
        <f>J39+K39</f>
        <v>36</v>
      </c>
      <c r="J39" s="16">
        <v>18</v>
      </c>
      <c r="K39" s="16">
        <v>18</v>
      </c>
      <c r="L39" s="16">
        <v>1</v>
      </c>
      <c r="M39" s="35"/>
      <c r="N39" s="35"/>
      <c r="O39" s="35"/>
      <c r="P39" s="35"/>
      <c r="Q39" s="6" t="s">
        <v>23</v>
      </c>
      <c r="R39" s="14" t="s">
        <v>107</v>
      </c>
      <c r="S39" s="37"/>
    </row>
    <row r="40" spans="1:19" ht="19.149999999999999" customHeight="1">
      <c r="A40" s="73"/>
      <c r="B40" s="80"/>
      <c r="C40" s="19">
        <v>2</v>
      </c>
      <c r="D40" s="19" t="s">
        <v>95</v>
      </c>
      <c r="E40" s="5" t="s">
        <v>96</v>
      </c>
      <c r="F40" s="16" t="s">
        <v>94</v>
      </c>
      <c r="G40" s="17"/>
      <c r="H40" s="20">
        <f>I40/18</f>
        <v>2</v>
      </c>
      <c r="I40" s="31">
        <f>J40+K40</f>
        <v>36</v>
      </c>
      <c r="J40" s="16">
        <v>18</v>
      </c>
      <c r="K40" s="16">
        <v>18</v>
      </c>
      <c r="L40" s="16">
        <v>1</v>
      </c>
      <c r="M40" s="35"/>
      <c r="N40" s="35"/>
      <c r="O40" s="35"/>
      <c r="P40" s="35"/>
      <c r="Q40" s="6" t="s">
        <v>23</v>
      </c>
      <c r="R40" s="14" t="s">
        <v>107</v>
      </c>
      <c r="S40" s="37"/>
    </row>
    <row r="41" spans="1:19" ht="19.149999999999999" customHeight="1">
      <c r="A41" s="73"/>
      <c r="B41" s="80"/>
      <c r="C41" s="19">
        <v>3</v>
      </c>
      <c r="D41" s="13" t="s">
        <v>97</v>
      </c>
      <c r="E41" s="5" t="s">
        <v>98</v>
      </c>
      <c r="F41" s="16" t="s">
        <v>27</v>
      </c>
      <c r="G41" s="17" t="s">
        <v>28</v>
      </c>
      <c r="H41" s="8">
        <f>I41/18</f>
        <v>4</v>
      </c>
      <c r="I41" s="31">
        <f>J41+K41</f>
        <v>72</v>
      </c>
      <c r="J41" s="17">
        <v>16</v>
      </c>
      <c r="K41" s="17">
        <v>56</v>
      </c>
      <c r="L41" s="17">
        <v>3</v>
      </c>
      <c r="M41" s="35"/>
      <c r="N41" s="35"/>
      <c r="O41" s="35"/>
      <c r="P41" s="35"/>
      <c r="Q41" s="6" t="s">
        <v>23</v>
      </c>
      <c r="R41" s="14" t="s">
        <v>107</v>
      </c>
      <c r="S41" s="37">
        <v>72</v>
      </c>
    </row>
    <row r="42" spans="1:19" ht="15.75" customHeight="1">
      <c r="A42" s="73"/>
      <c r="B42" s="80"/>
      <c r="C42" s="52" t="s">
        <v>59</v>
      </c>
      <c r="D42" s="52"/>
      <c r="E42" s="52"/>
      <c r="F42" s="52"/>
      <c r="G42" s="52"/>
      <c r="H42" s="11">
        <f>SUM(H39:H41)</f>
        <v>8</v>
      </c>
      <c r="I42" s="29">
        <f>SUM(I39:I41)</f>
        <v>144</v>
      </c>
      <c r="J42" s="29">
        <f>SUM(J39:J41)</f>
        <v>52</v>
      </c>
      <c r="K42" s="29">
        <f>SUM(K39:K41)</f>
        <v>92</v>
      </c>
      <c r="L42" s="30"/>
      <c r="M42" s="32"/>
      <c r="N42" s="32"/>
      <c r="O42" s="32"/>
      <c r="P42" s="32"/>
      <c r="Q42" s="50"/>
      <c r="R42" s="50"/>
      <c r="S42" s="38">
        <f>SUM(S39:S41)</f>
        <v>72</v>
      </c>
    </row>
    <row r="43" spans="1:19" ht="14.25" customHeight="1">
      <c r="A43" s="74"/>
      <c r="B43" s="49" t="s">
        <v>99</v>
      </c>
      <c r="C43" s="49"/>
      <c r="D43" s="49"/>
      <c r="E43" s="49"/>
      <c r="F43" s="49"/>
      <c r="G43" s="49"/>
      <c r="H43" s="11">
        <f t="shared" ref="H43:L43" si="6">H42+H38</f>
        <v>88.2222222222222</v>
      </c>
      <c r="I43" s="29">
        <f t="shared" si="6"/>
        <v>1900</v>
      </c>
      <c r="J43" s="29">
        <f t="shared" si="6"/>
        <v>628</v>
      </c>
      <c r="K43" s="29">
        <f t="shared" si="6"/>
        <v>1272</v>
      </c>
      <c r="L43" s="29">
        <f t="shared" si="6"/>
        <v>0</v>
      </c>
      <c r="M43" s="32"/>
      <c r="N43" s="32"/>
      <c r="O43" s="32"/>
      <c r="P43" s="32"/>
      <c r="Q43" s="51">
        <f>I43/M47</f>
        <v>0.71267816954238605</v>
      </c>
      <c r="R43" s="51"/>
      <c r="S43" s="37"/>
    </row>
    <row r="44" spans="1:19" ht="13.5" customHeight="1">
      <c r="A44" s="53" t="s">
        <v>29</v>
      </c>
      <c r="B44" s="54"/>
      <c r="C44" s="54"/>
      <c r="D44" s="54"/>
      <c r="E44" s="54"/>
      <c r="F44" s="54"/>
      <c r="G44" s="54"/>
      <c r="H44" s="55"/>
      <c r="I44" s="54"/>
      <c r="J44" s="54"/>
      <c r="K44" s="54"/>
      <c r="L44" s="54"/>
      <c r="M44" s="17"/>
      <c r="N44" s="17"/>
      <c r="O44" s="17"/>
      <c r="P44" s="17"/>
      <c r="Q44" s="41"/>
      <c r="R44" s="41"/>
      <c r="S44" s="41"/>
    </row>
    <row r="45" spans="1:19" ht="11.25" customHeight="1">
      <c r="A45" s="53" t="s">
        <v>100</v>
      </c>
      <c r="B45" s="54"/>
      <c r="C45" s="54"/>
      <c r="D45" s="54"/>
      <c r="E45" s="54"/>
      <c r="F45" s="54"/>
      <c r="G45" s="54"/>
      <c r="H45" s="55"/>
      <c r="I45" s="54"/>
      <c r="J45" s="54"/>
      <c r="K45" s="54"/>
      <c r="L45" s="54"/>
      <c r="M45" s="17"/>
      <c r="N45" s="17"/>
      <c r="O45" s="17"/>
      <c r="P45" s="17"/>
      <c r="Q45" s="41"/>
      <c r="R45" s="41"/>
      <c r="S45" s="41"/>
    </row>
    <row r="46" spans="1:19" ht="14.25" customHeight="1">
      <c r="A46" s="56" t="s">
        <v>101</v>
      </c>
      <c r="B46" s="57"/>
      <c r="C46" s="57"/>
      <c r="D46" s="57"/>
      <c r="E46" s="57"/>
      <c r="F46" s="57"/>
      <c r="G46" s="57"/>
      <c r="H46" s="58"/>
      <c r="I46" s="57"/>
      <c r="J46" s="57"/>
      <c r="K46" s="57"/>
      <c r="L46" s="57"/>
      <c r="M46" s="36"/>
      <c r="N46" s="36"/>
      <c r="O46" s="36"/>
      <c r="P46" s="36"/>
      <c r="Q46" s="39"/>
      <c r="R46" s="39"/>
      <c r="S46" s="39"/>
    </row>
    <row r="47" spans="1:19" ht="14.25" customHeight="1">
      <c r="A47" s="56" t="s">
        <v>102</v>
      </c>
      <c r="B47" s="57"/>
      <c r="C47" s="57"/>
      <c r="D47" s="57"/>
      <c r="E47" s="57"/>
      <c r="F47" s="57"/>
      <c r="G47" s="57"/>
      <c r="H47" s="59">
        <v>130</v>
      </c>
      <c r="I47" s="59"/>
      <c r="J47" s="59"/>
      <c r="K47" s="59"/>
      <c r="L47" s="59"/>
      <c r="M47" s="60">
        <f>I43+I27</f>
        <v>2666</v>
      </c>
      <c r="N47" s="60"/>
      <c r="O47" s="60"/>
      <c r="P47" s="60"/>
      <c r="Q47" s="61"/>
      <c r="R47" s="61"/>
      <c r="S47" s="42"/>
    </row>
    <row r="48" spans="1:19" ht="12" customHeight="1">
      <c r="A48" s="56" t="s">
        <v>103</v>
      </c>
      <c r="B48" s="57"/>
      <c r="C48" s="57"/>
      <c r="D48" s="57"/>
      <c r="E48" s="57"/>
      <c r="F48" s="57"/>
      <c r="G48" s="57"/>
      <c r="H48" s="62">
        <f>H42+H26</f>
        <v>16</v>
      </c>
      <c r="I48" s="63"/>
      <c r="J48" s="63"/>
      <c r="K48" s="63"/>
      <c r="L48" s="63"/>
      <c r="M48" s="60">
        <f>I42+I26</f>
        <v>288</v>
      </c>
      <c r="N48" s="60"/>
      <c r="O48" s="60"/>
      <c r="P48" s="60"/>
      <c r="Q48" s="61">
        <f>M48/M47</f>
        <v>0.108027006751688</v>
      </c>
      <c r="R48" s="61"/>
      <c r="S48" s="42"/>
    </row>
    <row r="49" spans="1:19" ht="14.25" customHeight="1">
      <c r="A49" s="64" t="s">
        <v>104</v>
      </c>
      <c r="B49" s="65"/>
      <c r="C49" s="65"/>
      <c r="D49" s="65"/>
      <c r="E49" s="65"/>
      <c r="F49" s="65"/>
      <c r="G49" s="65"/>
      <c r="H49" s="66" t="s">
        <v>105</v>
      </c>
      <c r="I49" s="67"/>
      <c r="J49" s="67"/>
      <c r="K49" s="67"/>
      <c r="L49" s="67"/>
      <c r="M49" s="68">
        <f>K43+K27</f>
        <v>1450</v>
      </c>
      <c r="N49" s="68"/>
      <c r="O49" s="68"/>
      <c r="P49" s="68"/>
      <c r="Q49" s="69">
        <f>M49/M47</f>
        <v>0.54388597149287299</v>
      </c>
      <c r="R49" s="69"/>
      <c r="S49" s="42"/>
    </row>
    <row r="50" spans="1:19">
      <c r="A50" s="64" t="s">
        <v>106</v>
      </c>
      <c r="B50" s="65"/>
      <c r="C50" s="65"/>
      <c r="D50" s="65"/>
      <c r="E50" s="65"/>
      <c r="F50" s="65"/>
      <c r="G50" s="65"/>
      <c r="H50" s="66" t="s">
        <v>105</v>
      </c>
      <c r="I50" s="67"/>
      <c r="J50" s="67"/>
      <c r="K50" s="67"/>
      <c r="L50" s="67"/>
      <c r="M50" s="68">
        <f>S42+S38+S26+S21</f>
        <v>748</v>
      </c>
      <c r="N50" s="68"/>
      <c r="O50" s="68"/>
      <c r="P50" s="68"/>
      <c r="Q50" s="69">
        <f>M50/(M47-I37)</f>
        <v>0.39660657476139999</v>
      </c>
      <c r="R50" s="69"/>
    </row>
  </sheetData>
  <mergeCells count="55">
    <mergeCell ref="A2:B5"/>
    <mergeCell ref="K3:K5"/>
    <mergeCell ref="L2:L5"/>
    <mergeCell ref="Q2:Q5"/>
    <mergeCell ref="R2:R5"/>
    <mergeCell ref="S2:S5"/>
    <mergeCell ref="A49:G49"/>
    <mergeCell ref="H49:L49"/>
    <mergeCell ref="M49:P49"/>
    <mergeCell ref="Q49:R49"/>
    <mergeCell ref="A50:G50"/>
    <mergeCell ref="H50:L50"/>
    <mergeCell ref="M50:P50"/>
    <mergeCell ref="Q50:R50"/>
    <mergeCell ref="Q47:R47"/>
    <mergeCell ref="A48:G48"/>
    <mergeCell ref="H48:L48"/>
    <mergeCell ref="M48:P48"/>
    <mergeCell ref="Q48:R48"/>
    <mergeCell ref="A45:L45"/>
    <mergeCell ref="A46:L46"/>
    <mergeCell ref="A47:G47"/>
    <mergeCell ref="H47:L47"/>
    <mergeCell ref="M47:P47"/>
    <mergeCell ref="C42:G42"/>
    <mergeCell ref="Q42:R42"/>
    <mergeCell ref="B43:G43"/>
    <mergeCell ref="Q43:R43"/>
    <mergeCell ref="A44:L44"/>
    <mergeCell ref="A28:A43"/>
    <mergeCell ref="B28:B38"/>
    <mergeCell ref="B39:B42"/>
    <mergeCell ref="C26:G26"/>
    <mergeCell ref="Q26:R26"/>
    <mergeCell ref="B27:G27"/>
    <mergeCell ref="Q27:R27"/>
    <mergeCell ref="C38:G38"/>
    <mergeCell ref="Q38:R38"/>
    <mergeCell ref="B22:B26"/>
    <mergeCell ref="A1:S1"/>
    <mergeCell ref="F2:G2"/>
    <mergeCell ref="I2:K2"/>
    <mergeCell ref="M2:P2"/>
    <mergeCell ref="C21:G21"/>
    <mergeCell ref="Q21:R21"/>
    <mergeCell ref="A6:A27"/>
    <mergeCell ref="B6:B21"/>
    <mergeCell ref="C2:C5"/>
    <mergeCell ref="D2:D5"/>
    <mergeCell ref="E2:E5"/>
    <mergeCell ref="F3:F5"/>
    <mergeCell ref="G3:G5"/>
    <mergeCell ref="H2:H5"/>
    <mergeCell ref="I3:I5"/>
    <mergeCell ref="J3:J5"/>
  </mergeCells>
  <phoneticPr fontId="10" type="noConversion"/>
  <pageMargins left="0.34" right="0.23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电气专业教学进程表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Administrator</cp:lastModifiedBy>
  <cp:lastPrinted>2021-12-23T00:05:00Z</cp:lastPrinted>
  <dcterms:created xsi:type="dcterms:W3CDTF">2019-11-27T12:12:00Z</dcterms:created>
  <dcterms:modified xsi:type="dcterms:W3CDTF">2022-04-11T08:42:14Z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F4C91594128E4D8F826E3B95FF2AB6DE</vt:lpwstr>
  </property>
</Properties>
</file>